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spects" sheetId="1" r:id="rId1"/>
    <sheet name="Étapes" sheetId="2" r:id="rId2"/>
    <sheet name="Tableau de bord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/mm/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NumberFormat="1"/>
    <xf numFmtId="3" fontId="0" fillId="0" borderId="0" xfId="0" applyNumberFormat="1"/>
    <xf numFmtId="9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00"/>
  <sheetViews>
    <sheetView workbookViewId="0"/>
  </sheetViews>
  <cols>
    <col min="1" max="1" width="26.83203125" customWidth="1"/>
    <col min="2" max="2" width="20.83203125" customWidth="1"/>
    <col min="3" max="3" width="20.83203125" customWidth="1"/>
    <col min="4" max="4" width="24.83203125" customWidth="1"/>
    <col min="5" max="5" width="16.83203125" customWidth="1"/>
    <col min="6" max="6" width="14.83203125" customWidth="1"/>
    <col min="7" max="7" width="16.83203125" customWidth="1"/>
    <col min="8" max="8" width="14.83203125" customWidth="1"/>
    <col min="9" max="9" width="14.83203125" customWidth="1"/>
    <col min="10" max="10" width="12.83203125" customWidth="1"/>
    <col min="11" max="11" width="14.83203125" customWidth="1"/>
    <col min="12" max="12" width="38.83203125" customWidth="1"/>
    <col min="13" max="13" width="16.83203125" customWidth="1"/>
    <col min="14" max="14" width="16.83203125" customWidth="1"/>
  </cols>
  <sheetData>
    <row r="1">
      <c r="A1" t="str">
        <v>Entreprise</v>
      </c>
      <c r="B1" t="str">
        <v>Contact</v>
      </c>
      <c r="C1" t="str">
        <v>Téléphone</v>
      </c>
      <c r="D1" t="str">
        <v>E-mail</v>
      </c>
      <c r="E1" t="str">
        <v>Secteur</v>
      </c>
      <c r="F1" t="str">
        <v>Ville</v>
      </c>
      <c r="G1" t="str">
        <v>Source</v>
      </c>
      <c r="H1" t="str">
        <v>Étape</v>
      </c>
      <c r="I1" t="str">
        <v>Montant</v>
      </c>
      <c r="J1" t="str">
        <v>Probabilité</v>
      </c>
      <c r="K1" t="str">
        <v>Pondéré</v>
      </c>
      <c r="L1" t="str">
        <v>Prochaine action</v>
      </c>
      <c r="M1" t="str">
        <v>Date de relance</v>
      </c>
      <c r="N1" t="str">
        <v>Dernier contact</v>
      </c>
    </row>
    <row r="2">
      <c r="A2" t="str">
        <v>SIB Assurances</v>
      </c>
      <c r="B2" t="str">
        <v>Awa Koné</v>
      </c>
      <c r="C2" t="str">
        <v>+225 07 00 00 00 01</v>
      </c>
      <c r="D2" t="str">
        <v>awa@exemple.ci</v>
      </c>
      <c r="E2" t="str">
        <v>Assurance</v>
      </c>
      <c r="F2" t="str">
        <v>Cocody</v>
      </c>
      <c r="G2" t="str">
        <v>Recommandation</v>
      </c>
      <c r="H2" t="str">
        <v>Négociation</v>
      </c>
      <c r="I2" s="1">
        <v>12500000</v>
      </c>
      <c r="J2" s="2">
        <f>IF(H2="","",IFERROR(VLOOKUP(H2,'Étapes'!$A$2:$B$7,2,0),""))</f>
      </c>
      <c r="K2" s="1">
        <f>IF(OR(I2="",J2=""),"",I2*J2)</f>
      </c>
      <c r="L2" t="str">
        <v>Relancer sur les conditions de paiement</v>
      </c>
      <c r="M2" s="3" t="d">
        <v>2026-10-10T12:00:00.000Z</v>
      </c>
      <c r="N2" s="3" t="d">
        <v>2026-10-05T12:00:00.000Z</v>
      </c>
    </row>
    <row r="3">
      <c r="A3" t="str">
        <v>Groupe Kaba</v>
      </c>
      <c r="B3" t="str">
        <v>Moussa Kaba</v>
      </c>
      <c r="C3" t="str">
        <v>+225 05 00 00 00 02</v>
      </c>
      <c r="D3" t="str">
        <v>moussa@exemple.ci</v>
      </c>
      <c r="E3" t="str">
        <v>Commerce</v>
      </c>
      <c r="F3" t="str">
        <v>Marcory</v>
      </c>
      <c r="G3" t="str">
        <v>Salon</v>
      </c>
      <c r="H3" t="str">
        <v>Proposition</v>
      </c>
      <c r="I3" s="1">
        <v>8000000</v>
      </c>
      <c r="J3" s="2">
        <f>IF(H3="","",IFERROR(VLOOKUP(H3,'Étapes'!$A$2:$B$7,2,0),""))</f>
      </c>
      <c r="K3" s="1">
        <f>IF(OR(I3="",J3=""),"",I3*J3)</f>
      </c>
      <c r="L3" t="str">
        <v>Envoyer le devis révisé</v>
      </c>
      <c r="M3" s="3" t="d">
        <v>2026-10-09T12:00:00.000Z</v>
      </c>
      <c r="N3" s="3" t="d">
        <v>2026-10-03T12:00:00.000Z</v>
      </c>
    </row>
    <row r="4">
      <c r="A4" t="str">
        <v>Hôtel Ivoire Sud</v>
      </c>
      <c r="B4" t="str">
        <v>Fanta Diallo</v>
      </c>
      <c r="C4" t="str">
        <v>+225 01 00 00 00 03</v>
      </c>
      <c r="D4" t="str">
        <v>fanta@exemple.ci</v>
      </c>
      <c r="E4" t="str">
        <v>Hôtellerie</v>
      </c>
      <c r="F4" t="str">
        <v>Plateau</v>
      </c>
      <c r="G4" t="str">
        <v>Site web</v>
      </c>
      <c r="H4" t="str">
        <v>Qualifié</v>
      </c>
      <c r="I4" s="1">
        <v>4800000</v>
      </c>
      <c r="J4" s="2">
        <f>IF(H4="","",IFERROR(VLOOKUP(H4,'Étapes'!$A$2:$B$7,2,0),""))</f>
      </c>
      <c r="K4" s="1">
        <f>IF(OR(I4="",J4=""),"",I4*J4)</f>
      </c>
      <c r="L4" t="str">
        <v>Planifier une visite</v>
      </c>
      <c r="M4" s="3" t="d">
        <v>2026-10-13T12:00:00.000Z</v>
      </c>
      <c r="N4" s="3" t="d">
        <v>2026-10-07T12:00:00.000Z</v>
      </c>
    </row>
    <row r="5">
      <c r="J5" s="2">
        <f>IF(H5="","",IFERROR(VLOOKUP(H5,'Étapes'!$A$2:$B$7,2,0),""))</f>
      </c>
      <c r="K5" s="1">
        <f>IF(OR(I5="",J5=""),"",I5*J5)</f>
      </c>
    </row>
    <row r="6">
      <c r="J6" s="2">
        <f>IF(H6="","",IFERROR(VLOOKUP(H6,'Étapes'!$A$2:$B$7,2,0),""))</f>
      </c>
      <c r="K6" s="1">
        <f>IF(OR(I6="",J6=""),"",I6*J6)</f>
      </c>
    </row>
    <row r="7">
      <c r="J7" s="2">
        <f>IF(H7="","",IFERROR(VLOOKUP(H7,'Étapes'!$A$2:$B$7,2,0),""))</f>
      </c>
      <c r="K7" s="1">
        <f>IF(OR(I7="",J7=""),"",I7*J7)</f>
      </c>
    </row>
    <row r="8">
      <c r="J8" s="2">
        <f>IF(H8="","",IFERROR(VLOOKUP(H8,'Étapes'!$A$2:$B$7,2,0),""))</f>
      </c>
      <c r="K8" s="1">
        <f>IF(OR(I8="",J8=""),"",I8*J8)</f>
      </c>
    </row>
    <row r="9">
      <c r="J9" s="2">
        <f>IF(H9="","",IFERROR(VLOOKUP(H9,'Étapes'!$A$2:$B$7,2,0),""))</f>
      </c>
      <c r="K9" s="1">
        <f>IF(OR(I9="",J9=""),"",I9*J9)</f>
      </c>
    </row>
    <row r="10">
      <c r="J10" s="2">
        <f>IF(H10="","",IFERROR(VLOOKUP(H10,'Étapes'!$A$2:$B$7,2,0),""))</f>
      </c>
      <c r="K10" s="1">
        <f>IF(OR(I10="",J10=""),"",I10*J10)</f>
      </c>
    </row>
    <row r="11">
      <c r="J11" s="2">
        <f>IF(H11="","",IFERROR(VLOOKUP(H11,'Étapes'!$A$2:$B$7,2,0),""))</f>
      </c>
      <c r="K11" s="1">
        <f>IF(OR(I11="",J11=""),"",I11*J11)</f>
      </c>
    </row>
    <row r="12">
      <c r="J12" s="2">
        <f>IF(H12="","",IFERROR(VLOOKUP(H12,'Étapes'!$A$2:$B$7,2,0),""))</f>
      </c>
      <c r="K12" s="1">
        <f>IF(OR(I12="",J12=""),"",I12*J12)</f>
      </c>
    </row>
    <row r="13">
      <c r="J13" s="2">
        <f>IF(H13="","",IFERROR(VLOOKUP(H13,'Étapes'!$A$2:$B$7,2,0),""))</f>
      </c>
      <c r="K13" s="1">
        <f>IF(OR(I13="",J13=""),"",I13*J13)</f>
      </c>
    </row>
    <row r="14">
      <c r="J14" s="2">
        <f>IF(H14="","",IFERROR(VLOOKUP(H14,'Étapes'!$A$2:$B$7,2,0),""))</f>
      </c>
      <c r="K14" s="1">
        <f>IF(OR(I14="",J14=""),"",I14*J14)</f>
      </c>
    </row>
    <row r="15">
      <c r="J15" s="2">
        <f>IF(H15="","",IFERROR(VLOOKUP(H15,'Étapes'!$A$2:$B$7,2,0),""))</f>
      </c>
      <c r="K15" s="1">
        <f>IF(OR(I15="",J15=""),"",I15*J15)</f>
      </c>
    </row>
    <row r="16">
      <c r="J16" s="2">
        <f>IF(H16="","",IFERROR(VLOOKUP(H16,'Étapes'!$A$2:$B$7,2,0),""))</f>
      </c>
      <c r="K16" s="1">
        <f>IF(OR(I16="",J16=""),"",I16*J16)</f>
      </c>
    </row>
    <row r="17">
      <c r="J17" s="2">
        <f>IF(H17="","",IFERROR(VLOOKUP(H17,'Étapes'!$A$2:$B$7,2,0),""))</f>
      </c>
      <c r="K17" s="1">
        <f>IF(OR(I17="",J17=""),"",I17*J17)</f>
      </c>
    </row>
    <row r="18">
      <c r="J18" s="2">
        <f>IF(H18="","",IFERROR(VLOOKUP(H18,'Étapes'!$A$2:$B$7,2,0),""))</f>
      </c>
      <c r="K18" s="1">
        <f>IF(OR(I18="",J18=""),"",I18*J18)</f>
      </c>
    </row>
    <row r="19">
      <c r="J19" s="2">
        <f>IF(H19="","",IFERROR(VLOOKUP(H19,'Étapes'!$A$2:$B$7,2,0),""))</f>
      </c>
      <c r="K19" s="1">
        <f>IF(OR(I19="",J19=""),"",I19*J19)</f>
      </c>
    </row>
    <row r="20">
      <c r="J20" s="2">
        <f>IF(H20="","",IFERROR(VLOOKUP(H20,'Étapes'!$A$2:$B$7,2,0),""))</f>
      </c>
      <c r="K20" s="1">
        <f>IF(OR(I20="",J20=""),"",I20*J20)</f>
      </c>
    </row>
    <row r="21">
      <c r="J21" s="2">
        <f>IF(H21="","",IFERROR(VLOOKUP(H21,'Étapes'!$A$2:$B$7,2,0),""))</f>
      </c>
      <c r="K21" s="1">
        <f>IF(OR(I21="",J21=""),"",I21*J21)</f>
      </c>
    </row>
    <row r="22">
      <c r="J22" s="2">
        <f>IF(H22="","",IFERROR(VLOOKUP(H22,'Étapes'!$A$2:$B$7,2,0),""))</f>
      </c>
      <c r="K22" s="1">
        <f>IF(OR(I22="",J22=""),"",I22*J22)</f>
      </c>
    </row>
    <row r="23">
      <c r="J23" s="2">
        <f>IF(H23="","",IFERROR(VLOOKUP(H23,'Étapes'!$A$2:$B$7,2,0),""))</f>
      </c>
      <c r="K23" s="1">
        <f>IF(OR(I23="",J23=""),"",I23*J23)</f>
      </c>
    </row>
    <row r="24">
      <c r="J24" s="2">
        <f>IF(H24="","",IFERROR(VLOOKUP(H24,'Étapes'!$A$2:$B$7,2,0),""))</f>
      </c>
      <c r="K24" s="1">
        <f>IF(OR(I24="",J24=""),"",I24*J24)</f>
      </c>
    </row>
    <row r="25">
      <c r="J25" s="2">
        <f>IF(H25="","",IFERROR(VLOOKUP(H25,'Étapes'!$A$2:$B$7,2,0),""))</f>
      </c>
      <c r="K25" s="1">
        <f>IF(OR(I25="",J25=""),"",I25*J25)</f>
      </c>
    </row>
    <row r="26">
      <c r="J26" s="2">
        <f>IF(H26="","",IFERROR(VLOOKUP(H26,'Étapes'!$A$2:$B$7,2,0),""))</f>
      </c>
      <c r="K26" s="1">
        <f>IF(OR(I26="",J26=""),"",I26*J26)</f>
      </c>
    </row>
    <row r="27">
      <c r="J27" s="2">
        <f>IF(H27="","",IFERROR(VLOOKUP(H27,'Étapes'!$A$2:$B$7,2,0),""))</f>
      </c>
      <c r="K27" s="1">
        <f>IF(OR(I27="",J27=""),"",I27*J27)</f>
      </c>
    </row>
    <row r="28">
      <c r="J28" s="2">
        <f>IF(H28="","",IFERROR(VLOOKUP(H28,'Étapes'!$A$2:$B$7,2,0),""))</f>
      </c>
      <c r="K28" s="1">
        <f>IF(OR(I28="",J28=""),"",I28*J28)</f>
      </c>
    </row>
    <row r="29">
      <c r="J29" s="2">
        <f>IF(H29="","",IFERROR(VLOOKUP(H29,'Étapes'!$A$2:$B$7,2,0),""))</f>
      </c>
      <c r="K29" s="1">
        <f>IF(OR(I29="",J29=""),"",I29*J29)</f>
      </c>
    </row>
    <row r="30">
      <c r="J30" s="2">
        <f>IF(H30="","",IFERROR(VLOOKUP(H30,'Étapes'!$A$2:$B$7,2,0),""))</f>
      </c>
      <c r="K30" s="1">
        <f>IF(OR(I30="",J30=""),"",I30*J30)</f>
      </c>
    </row>
    <row r="31">
      <c r="J31" s="2">
        <f>IF(H31="","",IFERROR(VLOOKUP(H31,'Étapes'!$A$2:$B$7,2,0),""))</f>
      </c>
      <c r="K31" s="1">
        <f>IF(OR(I31="",J31=""),"",I31*J31)</f>
      </c>
    </row>
    <row r="32">
      <c r="J32" s="2">
        <f>IF(H32="","",IFERROR(VLOOKUP(H32,'Étapes'!$A$2:$B$7,2,0),""))</f>
      </c>
      <c r="K32" s="1">
        <f>IF(OR(I32="",J32=""),"",I32*J32)</f>
      </c>
    </row>
    <row r="33">
      <c r="J33" s="2">
        <f>IF(H33="","",IFERROR(VLOOKUP(H33,'Étapes'!$A$2:$B$7,2,0),""))</f>
      </c>
      <c r="K33" s="1">
        <f>IF(OR(I33="",J33=""),"",I33*J33)</f>
      </c>
    </row>
    <row r="34">
      <c r="J34" s="2">
        <f>IF(H34="","",IFERROR(VLOOKUP(H34,'Étapes'!$A$2:$B$7,2,0),""))</f>
      </c>
      <c r="K34" s="1">
        <f>IF(OR(I34="",J34=""),"",I34*J34)</f>
      </c>
    </row>
    <row r="35">
      <c r="J35" s="2">
        <f>IF(H35="","",IFERROR(VLOOKUP(H35,'Étapes'!$A$2:$B$7,2,0),""))</f>
      </c>
      <c r="K35" s="1">
        <f>IF(OR(I35="",J35=""),"",I35*J35)</f>
      </c>
    </row>
    <row r="36">
      <c r="J36" s="2">
        <f>IF(H36="","",IFERROR(VLOOKUP(H36,'Étapes'!$A$2:$B$7,2,0),""))</f>
      </c>
      <c r="K36" s="1">
        <f>IF(OR(I36="",J36=""),"",I36*J36)</f>
      </c>
    </row>
    <row r="37">
      <c r="J37" s="2">
        <f>IF(H37="","",IFERROR(VLOOKUP(H37,'Étapes'!$A$2:$B$7,2,0),""))</f>
      </c>
      <c r="K37" s="1">
        <f>IF(OR(I37="",J37=""),"",I37*J37)</f>
      </c>
    </row>
    <row r="38">
      <c r="J38" s="2">
        <f>IF(H38="","",IFERROR(VLOOKUP(H38,'Étapes'!$A$2:$B$7,2,0),""))</f>
      </c>
      <c r="K38" s="1">
        <f>IF(OR(I38="",J38=""),"",I38*J38)</f>
      </c>
    </row>
    <row r="39">
      <c r="J39" s="2">
        <f>IF(H39="","",IFERROR(VLOOKUP(H39,'Étapes'!$A$2:$B$7,2,0),""))</f>
      </c>
      <c r="K39" s="1">
        <f>IF(OR(I39="",J39=""),"",I39*J39)</f>
      </c>
    </row>
    <row r="40">
      <c r="J40" s="2">
        <f>IF(H40="","",IFERROR(VLOOKUP(H40,'Étapes'!$A$2:$B$7,2,0),""))</f>
      </c>
      <c r="K40" s="1">
        <f>IF(OR(I40="",J40=""),"",I40*J40)</f>
      </c>
    </row>
    <row r="41">
      <c r="J41" s="2">
        <f>IF(H41="","",IFERROR(VLOOKUP(H41,'Étapes'!$A$2:$B$7,2,0),""))</f>
      </c>
      <c r="K41" s="1">
        <f>IF(OR(I41="",J41=""),"",I41*J41)</f>
      </c>
    </row>
    <row r="42">
      <c r="J42" s="2">
        <f>IF(H42="","",IFERROR(VLOOKUP(H42,'Étapes'!$A$2:$B$7,2,0),""))</f>
      </c>
      <c r="K42" s="1">
        <f>IF(OR(I42="",J42=""),"",I42*J42)</f>
      </c>
    </row>
    <row r="43">
      <c r="J43" s="2">
        <f>IF(H43="","",IFERROR(VLOOKUP(H43,'Étapes'!$A$2:$B$7,2,0),""))</f>
      </c>
      <c r="K43" s="1">
        <f>IF(OR(I43="",J43=""),"",I43*J43)</f>
      </c>
    </row>
    <row r="44">
      <c r="J44" s="2">
        <f>IF(H44="","",IFERROR(VLOOKUP(H44,'Étapes'!$A$2:$B$7,2,0),""))</f>
      </c>
      <c r="K44" s="1">
        <f>IF(OR(I44="",J44=""),"",I44*J44)</f>
      </c>
    </row>
    <row r="45">
      <c r="J45" s="2">
        <f>IF(H45="","",IFERROR(VLOOKUP(H45,'Étapes'!$A$2:$B$7,2,0),""))</f>
      </c>
      <c r="K45" s="1">
        <f>IF(OR(I45="",J45=""),"",I45*J45)</f>
      </c>
    </row>
    <row r="46">
      <c r="J46" s="2">
        <f>IF(H46="","",IFERROR(VLOOKUP(H46,'Étapes'!$A$2:$B$7,2,0),""))</f>
      </c>
      <c r="K46" s="1">
        <f>IF(OR(I46="",J46=""),"",I46*J46)</f>
      </c>
    </row>
    <row r="47">
      <c r="J47" s="2">
        <f>IF(H47="","",IFERROR(VLOOKUP(H47,'Étapes'!$A$2:$B$7,2,0),""))</f>
      </c>
      <c r="K47" s="1">
        <f>IF(OR(I47="",J47=""),"",I47*J47)</f>
      </c>
    </row>
    <row r="48">
      <c r="J48" s="2">
        <f>IF(H48="","",IFERROR(VLOOKUP(H48,'Étapes'!$A$2:$B$7,2,0),""))</f>
      </c>
      <c r="K48" s="1">
        <f>IF(OR(I48="",J48=""),"",I48*J48)</f>
      </c>
    </row>
    <row r="49">
      <c r="J49" s="2">
        <f>IF(H49="","",IFERROR(VLOOKUP(H49,'Étapes'!$A$2:$B$7,2,0),""))</f>
      </c>
      <c r="K49" s="1">
        <f>IF(OR(I49="",J49=""),"",I49*J49)</f>
      </c>
    </row>
    <row r="50">
      <c r="J50" s="2">
        <f>IF(H50="","",IFERROR(VLOOKUP(H50,'Étapes'!$A$2:$B$7,2,0),""))</f>
      </c>
      <c r="K50" s="1">
        <f>IF(OR(I50="",J50=""),"",I50*J50)</f>
      </c>
    </row>
    <row r="51">
      <c r="J51" s="2">
        <f>IF(H51="","",IFERROR(VLOOKUP(H51,'Étapes'!$A$2:$B$7,2,0),""))</f>
      </c>
      <c r="K51" s="1">
        <f>IF(OR(I51="",J51=""),"",I51*J51)</f>
      </c>
    </row>
    <row r="52">
      <c r="J52" s="2">
        <f>IF(H52="","",IFERROR(VLOOKUP(H52,'Étapes'!$A$2:$B$7,2,0),""))</f>
      </c>
      <c r="K52" s="1">
        <f>IF(OR(I52="",J52=""),"",I52*J52)</f>
      </c>
    </row>
    <row r="53">
      <c r="J53" s="2">
        <f>IF(H53="","",IFERROR(VLOOKUP(H53,'Étapes'!$A$2:$B$7,2,0),""))</f>
      </c>
      <c r="K53" s="1">
        <f>IF(OR(I53="",J53=""),"",I53*J53)</f>
      </c>
    </row>
    <row r="54">
      <c r="J54" s="2">
        <f>IF(H54="","",IFERROR(VLOOKUP(H54,'Étapes'!$A$2:$B$7,2,0),""))</f>
      </c>
      <c r="K54" s="1">
        <f>IF(OR(I54="",J54=""),"",I54*J54)</f>
      </c>
    </row>
    <row r="55">
      <c r="J55" s="2">
        <f>IF(H55="","",IFERROR(VLOOKUP(H55,'Étapes'!$A$2:$B$7,2,0),""))</f>
      </c>
      <c r="K55" s="1">
        <f>IF(OR(I55="",J55=""),"",I55*J55)</f>
      </c>
    </row>
    <row r="56">
      <c r="J56" s="2">
        <f>IF(H56="","",IFERROR(VLOOKUP(H56,'Étapes'!$A$2:$B$7,2,0),""))</f>
      </c>
      <c r="K56" s="1">
        <f>IF(OR(I56="",J56=""),"",I56*J56)</f>
      </c>
    </row>
    <row r="57">
      <c r="J57" s="2">
        <f>IF(H57="","",IFERROR(VLOOKUP(H57,'Étapes'!$A$2:$B$7,2,0),""))</f>
      </c>
      <c r="K57" s="1">
        <f>IF(OR(I57="",J57=""),"",I57*J57)</f>
      </c>
    </row>
    <row r="58">
      <c r="J58" s="2">
        <f>IF(H58="","",IFERROR(VLOOKUP(H58,'Étapes'!$A$2:$B$7,2,0),""))</f>
      </c>
      <c r="K58" s="1">
        <f>IF(OR(I58="",J58=""),"",I58*J58)</f>
      </c>
    </row>
    <row r="59">
      <c r="J59" s="2">
        <f>IF(H59="","",IFERROR(VLOOKUP(H59,'Étapes'!$A$2:$B$7,2,0),""))</f>
      </c>
      <c r="K59" s="1">
        <f>IF(OR(I59="",J59=""),"",I59*J59)</f>
      </c>
    </row>
    <row r="60">
      <c r="J60" s="2">
        <f>IF(H60="","",IFERROR(VLOOKUP(H60,'Étapes'!$A$2:$B$7,2,0),""))</f>
      </c>
      <c r="K60" s="1">
        <f>IF(OR(I60="",J60=""),"",I60*J60)</f>
      </c>
    </row>
    <row r="61">
      <c r="J61" s="2">
        <f>IF(H61="","",IFERROR(VLOOKUP(H61,'Étapes'!$A$2:$B$7,2,0),""))</f>
      </c>
      <c r="K61" s="1">
        <f>IF(OR(I61="",J61=""),"",I61*J61)</f>
      </c>
    </row>
    <row r="62">
      <c r="J62" s="2">
        <f>IF(H62="","",IFERROR(VLOOKUP(H62,'Étapes'!$A$2:$B$7,2,0),""))</f>
      </c>
      <c r="K62" s="1">
        <f>IF(OR(I62="",J62=""),"",I62*J62)</f>
      </c>
    </row>
    <row r="63">
      <c r="J63" s="2">
        <f>IF(H63="","",IFERROR(VLOOKUP(H63,'Étapes'!$A$2:$B$7,2,0),""))</f>
      </c>
      <c r="K63" s="1">
        <f>IF(OR(I63="",J63=""),"",I63*J63)</f>
      </c>
    </row>
    <row r="64">
      <c r="J64" s="2">
        <f>IF(H64="","",IFERROR(VLOOKUP(H64,'Étapes'!$A$2:$B$7,2,0),""))</f>
      </c>
      <c r="K64" s="1">
        <f>IF(OR(I64="",J64=""),"",I64*J64)</f>
      </c>
    </row>
    <row r="65">
      <c r="J65" s="2">
        <f>IF(H65="","",IFERROR(VLOOKUP(H65,'Étapes'!$A$2:$B$7,2,0),""))</f>
      </c>
      <c r="K65" s="1">
        <f>IF(OR(I65="",J65=""),"",I65*J65)</f>
      </c>
    </row>
    <row r="66">
      <c r="J66" s="2">
        <f>IF(H66="","",IFERROR(VLOOKUP(H66,'Étapes'!$A$2:$B$7,2,0),""))</f>
      </c>
      <c r="K66" s="1">
        <f>IF(OR(I66="",J66=""),"",I66*J66)</f>
      </c>
    </row>
    <row r="67">
      <c r="J67" s="2">
        <f>IF(H67="","",IFERROR(VLOOKUP(H67,'Étapes'!$A$2:$B$7,2,0),""))</f>
      </c>
      <c r="K67" s="1">
        <f>IF(OR(I67="",J67=""),"",I67*J67)</f>
      </c>
    </row>
    <row r="68">
      <c r="J68" s="2">
        <f>IF(H68="","",IFERROR(VLOOKUP(H68,'Étapes'!$A$2:$B$7,2,0),""))</f>
      </c>
      <c r="K68" s="1">
        <f>IF(OR(I68="",J68=""),"",I68*J68)</f>
      </c>
    </row>
    <row r="69">
      <c r="J69" s="2">
        <f>IF(H69="","",IFERROR(VLOOKUP(H69,'Étapes'!$A$2:$B$7,2,0),""))</f>
      </c>
      <c r="K69" s="1">
        <f>IF(OR(I69="",J69=""),"",I69*J69)</f>
      </c>
    </row>
    <row r="70">
      <c r="J70" s="2">
        <f>IF(H70="","",IFERROR(VLOOKUP(H70,'Étapes'!$A$2:$B$7,2,0),""))</f>
      </c>
      <c r="K70" s="1">
        <f>IF(OR(I70="",J70=""),"",I70*J70)</f>
      </c>
    </row>
    <row r="71">
      <c r="J71" s="2">
        <f>IF(H71="","",IFERROR(VLOOKUP(H71,'Étapes'!$A$2:$B$7,2,0),""))</f>
      </c>
      <c r="K71" s="1">
        <f>IF(OR(I71="",J71=""),"",I71*J71)</f>
      </c>
    </row>
    <row r="72">
      <c r="J72" s="2">
        <f>IF(H72="","",IFERROR(VLOOKUP(H72,'Étapes'!$A$2:$B$7,2,0),""))</f>
      </c>
      <c r="K72" s="1">
        <f>IF(OR(I72="",J72=""),"",I72*J72)</f>
      </c>
    </row>
    <row r="73">
      <c r="J73" s="2">
        <f>IF(H73="","",IFERROR(VLOOKUP(H73,'Étapes'!$A$2:$B$7,2,0),""))</f>
      </c>
      <c r="K73" s="1">
        <f>IF(OR(I73="",J73=""),"",I73*J73)</f>
      </c>
    </row>
    <row r="74">
      <c r="J74" s="2">
        <f>IF(H74="","",IFERROR(VLOOKUP(H74,'Étapes'!$A$2:$B$7,2,0),""))</f>
      </c>
      <c r="K74" s="1">
        <f>IF(OR(I74="",J74=""),"",I74*J74)</f>
      </c>
    </row>
    <row r="75">
      <c r="J75" s="2">
        <f>IF(H75="","",IFERROR(VLOOKUP(H75,'Étapes'!$A$2:$B$7,2,0),""))</f>
      </c>
      <c r="K75" s="1">
        <f>IF(OR(I75="",J75=""),"",I75*J75)</f>
      </c>
    </row>
    <row r="76">
      <c r="J76" s="2">
        <f>IF(H76="","",IFERROR(VLOOKUP(H76,'Étapes'!$A$2:$B$7,2,0),""))</f>
      </c>
      <c r="K76" s="1">
        <f>IF(OR(I76="",J76=""),"",I76*J76)</f>
      </c>
    </row>
    <row r="77">
      <c r="J77" s="2">
        <f>IF(H77="","",IFERROR(VLOOKUP(H77,'Étapes'!$A$2:$B$7,2,0),""))</f>
      </c>
      <c r="K77" s="1">
        <f>IF(OR(I77="",J77=""),"",I77*J77)</f>
      </c>
    </row>
    <row r="78">
      <c r="J78" s="2">
        <f>IF(H78="","",IFERROR(VLOOKUP(H78,'Étapes'!$A$2:$B$7,2,0),""))</f>
      </c>
      <c r="K78" s="1">
        <f>IF(OR(I78="",J78=""),"",I78*J78)</f>
      </c>
    </row>
    <row r="79">
      <c r="J79" s="2">
        <f>IF(H79="","",IFERROR(VLOOKUP(H79,'Étapes'!$A$2:$B$7,2,0),""))</f>
      </c>
      <c r="K79" s="1">
        <f>IF(OR(I79="",J79=""),"",I79*J79)</f>
      </c>
    </row>
    <row r="80">
      <c r="J80" s="2">
        <f>IF(H80="","",IFERROR(VLOOKUP(H80,'Étapes'!$A$2:$B$7,2,0),""))</f>
      </c>
      <c r="K80" s="1">
        <f>IF(OR(I80="",J80=""),"",I80*J80)</f>
      </c>
    </row>
    <row r="81">
      <c r="J81" s="2">
        <f>IF(H81="","",IFERROR(VLOOKUP(H81,'Étapes'!$A$2:$B$7,2,0),""))</f>
      </c>
      <c r="K81" s="1">
        <f>IF(OR(I81="",J81=""),"",I81*J81)</f>
      </c>
    </row>
    <row r="82">
      <c r="J82" s="2">
        <f>IF(H82="","",IFERROR(VLOOKUP(H82,'Étapes'!$A$2:$B$7,2,0),""))</f>
      </c>
      <c r="K82" s="1">
        <f>IF(OR(I82="",J82=""),"",I82*J82)</f>
      </c>
    </row>
    <row r="83">
      <c r="J83" s="2">
        <f>IF(H83="","",IFERROR(VLOOKUP(H83,'Étapes'!$A$2:$B$7,2,0),""))</f>
      </c>
      <c r="K83" s="1">
        <f>IF(OR(I83="",J83=""),"",I83*J83)</f>
      </c>
    </row>
    <row r="84">
      <c r="J84" s="2">
        <f>IF(H84="","",IFERROR(VLOOKUP(H84,'Étapes'!$A$2:$B$7,2,0),""))</f>
      </c>
      <c r="K84" s="1">
        <f>IF(OR(I84="",J84=""),"",I84*J84)</f>
      </c>
    </row>
    <row r="85">
      <c r="J85" s="2">
        <f>IF(H85="","",IFERROR(VLOOKUP(H85,'Étapes'!$A$2:$B$7,2,0),""))</f>
      </c>
      <c r="K85" s="1">
        <f>IF(OR(I85="",J85=""),"",I85*J85)</f>
      </c>
    </row>
    <row r="86">
      <c r="J86" s="2">
        <f>IF(H86="","",IFERROR(VLOOKUP(H86,'Étapes'!$A$2:$B$7,2,0),""))</f>
      </c>
      <c r="K86" s="1">
        <f>IF(OR(I86="",J86=""),"",I86*J86)</f>
      </c>
    </row>
    <row r="87">
      <c r="J87" s="2">
        <f>IF(H87="","",IFERROR(VLOOKUP(H87,'Étapes'!$A$2:$B$7,2,0),""))</f>
      </c>
      <c r="K87" s="1">
        <f>IF(OR(I87="",J87=""),"",I87*J87)</f>
      </c>
    </row>
    <row r="88">
      <c r="J88" s="2">
        <f>IF(H88="","",IFERROR(VLOOKUP(H88,'Étapes'!$A$2:$B$7,2,0),""))</f>
      </c>
      <c r="K88" s="1">
        <f>IF(OR(I88="",J88=""),"",I88*J88)</f>
      </c>
    </row>
    <row r="89">
      <c r="J89" s="2">
        <f>IF(H89="","",IFERROR(VLOOKUP(H89,'Étapes'!$A$2:$B$7,2,0),""))</f>
      </c>
      <c r="K89" s="1">
        <f>IF(OR(I89="",J89=""),"",I89*J89)</f>
      </c>
    </row>
    <row r="90">
      <c r="J90" s="2">
        <f>IF(H90="","",IFERROR(VLOOKUP(H90,'Étapes'!$A$2:$B$7,2,0),""))</f>
      </c>
      <c r="K90" s="1">
        <f>IF(OR(I90="",J90=""),"",I90*J90)</f>
      </c>
    </row>
    <row r="91">
      <c r="J91" s="2">
        <f>IF(H91="","",IFERROR(VLOOKUP(H91,'Étapes'!$A$2:$B$7,2,0),""))</f>
      </c>
      <c r="K91" s="1">
        <f>IF(OR(I91="",J91=""),"",I91*J91)</f>
      </c>
    </row>
    <row r="92">
      <c r="J92" s="2">
        <f>IF(H92="","",IFERROR(VLOOKUP(H92,'Étapes'!$A$2:$B$7,2,0),""))</f>
      </c>
      <c r="K92" s="1">
        <f>IF(OR(I92="",J92=""),"",I92*J92)</f>
      </c>
    </row>
    <row r="93">
      <c r="J93" s="2">
        <f>IF(H93="","",IFERROR(VLOOKUP(H93,'Étapes'!$A$2:$B$7,2,0),""))</f>
      </c>
      <c r="K93" s="1">
        <f>IF(OR(I93="",J93=""),"",I93*J93)</f>
      </c>
    </row>
    <row r="94">
      <c r="J94" s="2">
        <f>IF(H94="","",IFERROR(VLOOKUP(H94,'Étapes'!$A$2:$B$7,2,0),""))</f>
      </c>
      <c r="K94" s="1">
        <f>IF(OR(I94="",J94=""),"",I94*J94)</f>
      </c>
    </row>
    <row r="95">
      <c r="J95" s="2">
        <f>IF(H95="","",IFERROR(VLOOKUP(H95,'Étapes'!$A$2:$B$7,2,0),""))</f>
      </c>
      <c r="K95" s="1">
        <f>IF(OR(I95="",J95=""),"",I95*J95)</f>
      </c>
    </row>
    <row r="96">
      <c r="J96" s="2">
        <f>IF(H96="","",IFERROR(VLOOKUP(H96,'Étapes'!$A$2:$B$7,2,0),""))</f>
      </c>
      <c r="K96" s="1">
        <f>IF(OR(I96="",J96=""),"",I96*J96)</f>
      </c>
    </row>
    <row r="97">
      <c r="J97" s="2">
        <f>IF(H97="","",IFERROR(VLOOKUP(H97,'Étapes'!$A$2:$B$7,2,0),""))</f>
      </c>
      <c r="K97" s="1">
        <f>IF(OR(I97="",J97=""),"",I97*J97)</f>
      </c>
    </row>
    <row r="98">
      <c r="J98" s="2">
        <f>IF(H98="","",IFERROR(VLOOKUP(H98,'Étapes'!$A$2:$B$7,2,0),""))</f>
      </c>
      <c r="K98" s="1">
        <f>IF(OR(I98="",J98=""),"",I98*J98)</f>
      </c>
    </row>
    <row r="99">
      <c r="J99" s="2">
        <f>IF(H99="","",IFERROR(VLOOKUP(H99,'Étapes'!$A$2:$B$7,2,0),""))</f>
      </c>
      <c r="K99" s="1">
        <f>IF(OR(I99="",J99=""),"",I99*J99)</f>
      </c>
    </row>
    <row r="100">
      <c r="J100" s="2">
        <f>IF(H100="","",IFERROR(VLOOKUP(H100,'Étapes'!$A$2:$B$7,2,0),""))</f>
      </c>
      <c r="K100" s="1">
        <f>IF(OR(I100="",J100=""),"",I100*J100)</f>
      </c>
    </row>
    <row r="101">
      <c r="J101" s="2">
        <f>IF(H101="","",IFERROR(VLOOKUP(H101,'Étapes'!$A$2:$B$7,2,0),""))</f>
      </c>
      <c r="K101" s="1">
        <f>IF(OR(I101="",J101=""),"",I101*J101)</f>
      </c>
    </row>
    <row r="102">
      <c r="J102" s="2">
        <f>IF(H102="","",IFERROR(VLOOKUP(H102,'Étapes'!$A$2:$B$7,2,0),""))</f>
      </c>
      <c r="K102" s="1">
        <f>IF(OR(I102="",J102=""),"",I102*J102)</f>
      </c>
    </row>
    <row r="103">
      <c r="J103" s="2">
        <f>IF(H103="","",IFERROR(VLOOKUP(H103,'Étapes'!$A$2:$B$7,2,0),""))</f>
      </c>
      <c r="K103" s="1">
        <f>IF(OR(I103="",J103=""),"",I103*J103)</f>
      </c>
    </row>
    <row r="104">
      <c r="J104" s="2">
        <f>IF(H104="","",IFERROR(VLOOKUP(H104,'Étapes'!$A$2:$B$7,2,0),""))</f>
      </c>
      <c r="K104" s="1">
        <f>IF(OR(I104="",J104=""),"",I104*J104)</f>
      </c>
    </row>
    <row r="105">
      <c r="J105" s="2">
        <f>IF(H105="","",IFERROR(VLOOKUP(H105,'Étapes'!$A$2:$B$7,2,0),""))</f>
      </c>
      <c r="K105" s="1">
        <f>IF(OR(I105="",J105=""),"",I105*J105)</f>
      </c>
    </row>
    <row r="106">
      <c r="J106" s="2">
        <f>IF(H106="","",IFERROR(VLOOKUP(H106,'Étapes'!$A$2:$B$7,2,0),""))</f>
      </c>
      <c r="K106" s="1">
        <f>IF(OR(I106="",J106=""),"",I106*J106)</f>
      </c>
    </row>
    <row r="107">
      <c r="J107" s="2">
        <f>IF(H107="","",IFERROR(VLOOKUP(H107,'Étapes'!$A$2:$B$7,2,0),""))</f>
      </c>
      <c r="K107" s="1">
        <f>IF(OR(I107="",J107=""),"",I107*J107)</f>
      </c>
    </row>
    <row r="108">
      <c r="J108" s="2">
        <f>IF(H108="","",IFERROR(VLOOKUP(H108,'Étapes'!$A$2:$B$7,2,0),""))</f>
      </c>
      <c r="K108" s="1">
        <f>IF(OR(I108="",J108=""),"",I108*J108)</f>
      </c>
    </row>
    <row r="109">
      <c r="J109" s="2">
        <f>IF(H109="","",IFERROR(VLOOKUP(H109,'Étapes'!$A$2:$B$7,2,0),""))</f>
      </c>
      <c r="K109" s="1">
        <f>IF(OR(I109="",J109=""),"",I109*J109)</f>
      </c>
    </row>
    <row r="110">
      <c r="J110" s="2">
        <f>IF(H110="","",IFERROR(VLOOKUP(H110,'Étapes'!$A$2:$B$7,2,0),""))</f>
      </c>
      <c r="K110" s="1">
        <f>IF(OR(I110="",J110=""),"",I110*J110)</f>
      </c>
    </row>
    <row r="111">
      <c r="J111" s="2">
        <f>IF(H111="","",IFERROR(VLOOKUP(H111,'Étapes'!$A$2:$B$7,2,0),""))</f>
      </c>
      <c r="K111" s="1">
        <f>IF(OR(I111="",J111=""),"",I111*J111)</f>
      </c>
    </row>
    <row r="112">
      <c r="J112" s="2">
        <f>IF(H112="","",IFERROR(VLOOKUP(H112,'Étapes'!$A$2:$B$7,2,0),""))</f>
      </c>
      <c r="K112" s="1">
        <f>IF(OR(I112="",J112=""),"",I112*J112)</f>
      </c>
    </row>
    <row r="113">
      <c r="J113" s="2">
        <f>IF(H113="","",IFERROR(VLOOKUP(H113,'Étapes'!$A$2:$B$7,2,0),""))</f>
      </c>
      <c r="K113" s="1">
        <f>IF(OR(I113="",J113=""),"",I113*J113)</f>
      </c>
    </row>
    <row r="114">
      <c r="J114" s="2">
        <f>IF(H114="","",IFERROR(VLOOKUP(H114,'Étapes'!$A$2:$B$7,2,0),""))</f>
      </c>
      <c r="K114" s="1">
        <f>IF(OR(I114="",J114=""),"",I114*J114)</f>
      </c>
    </row>
    <row r="115">
      <c r="J115" s="2">
        <f>IF(H115="","",IFERROR(VLOOKUP(H115,'Étapes'!$A$2:$B$7,2,0),""))</f>
      </c>
      <c r="K115" s="1">
        <f>IF(OR(I115="",J115=""),"",I115*J115)</f>
      </c>
    </row>
    <row r="116">
      <c r="J116" s="2">
        <f>IF(H116="","",IFERROR(VLOOKUP(H116,'Étapes'!$A$2:$B$7,2,0),""))</f>
      </c>
      <c r="K116" s="1">
        <f>IF(OR(I116="",J116=""),"",I116*J116)</f>
      </c>
    </row>
    <row r="117">
      <c r="J117" s="2">
        <f>IF(H117="","",IFERROR(VLOOKUP(H117,'Étapes'!$A$2:$B$7,2,0),""))</f>
      </c>
      <c r="K117" s="1">
        <f>IF(OR(I117="",J117=""),"",I117*J117)</f>
      </c>
    </row>
    <row r="118">
      <c r="J118" s="2">
        <f>IF(H118="","",IFERROR(VLOOKUP(H118,'Étapes'!$A$2:$B$7,2,0),""))</f>
      </c>
      <c r="K118" s="1">
        <f>IF(OR(I118="",J118=""),"",I118*J118)</f>
      </c>
    </row>
    <row r="119">
      <c r="J119" s="2">
        <f>IF(H119="","",IFERROR(VLOOKUP(H119,'Étapes'!$A$2:$B$7,2,0),""))</f>
      </c>
      <c r="K119" s="1">
        <f>IF(OR(I119="",J119=""),"",I119*J119)</f>
      </c>
    </row>
    <row r="120">
      <c r="J120" s="2">
        <f>IF(H120="","",IFERROR(VLOOKUP(H120,'Étapes'!$A$2:$B$7,2,0),""))</f>
      </c>
      <c r="K120" s="1">
        <f>IF(OR(I120="",J120=""),"",I120*J120)</f>
      </c>
    </row>
    <row r="121">
      <c r="J121" s="2">
        <f>IF(H121="","",IFERROR(VLOOKUP(H121,'Étapes'!$A$2:$B$7,2,0),""))</f>
      </c>
      <c r="K121" s="1">
        <f>IF(OR(I121="",J121=""),"",I121*J121)</f>
      </c>
    </row>
    <row r="122">
      <c r="J122" s="2">
        <f>IF(H122="","",IFERROR(VLOOKUP(H122,'Étapes'!$A$2:$B$7,2,0),""))</f>
      </c>
      <c r="K122" s="1">
        <f>IF(OR(I122="",J122=""),"",I122*J122)</f>
      </c>
    </row>
    <row r="123">
      <c r="J123" s="2">
        <f>IF(H123="","",IFERROR(VLOOKUP(H123,'Étapes'!$A$2:$B$7,2,0),""))</f>
      </c>
      <c r="K123" s="1">
        <f>IF(OR(I123="",J123=""),"",I123*J123)</f>
      </c>
    </row>
    <row r="124">
      <c r="J124" s="2">
        <f>IF(H124="","",IFERROR(VLOOKUP(H124,'Étapes'!$A$2:$B$7,2,0),""))</f>
      </c>
      <c r="K124" s="1">
        <f>IF(OR(I124="",J124=""),"",I124*J124)</f>
      </c>
    </row>
    <row r="125">
      <c r="J125" s="2">
        <f>IF(H125="","",IFERROR(VLOOKUP(H125,'Étapes'!$A$2:$B$7,2,0),""))</f>
      </c>
      <c r="K125" s="1">
        <f>IF(OR(I125="",J125=""),"",I125*J125)</f>
      </c>
    </row>
    <row r="126">
      <c r="J126" s="2">
        <f>IF(H126="","",IFERROR(VLOOKUP(H126,'Étapes'!$A$2:$B$7,2,0),""))</f>
      </c>
      <c r="K126" s="1">
        <f>IF(OR(I126="",J126=""),"",I126*J126)</f>
      </c>
    </row>
    <row r="127">
      <c r="J127" s="2">
        <f>IF(H127="","",IFERROR(VLOOKUP(H127,'Étapes'!$A$2:$B$7,2,0),""))</f>
      </c>
      <c r="K127" s="1">
        <f>IF(OR(I127="",J127=""),"",I127*J127)</f>
      </c>
    </row>
    <row r="128">
      <c r="J128" s="2">
        <f>IF(H128="","",IFERROR(VLOOKUP(H128,'Étapes'!$A$2:$B$7,2,0),""))</f>
      </c>
      <c r="K128" s="1">
        <f>IF(OR(I128="",J128=""),"",I128*J128)</f>
      </c>
    </row>
    <row r="129">
      <c r="J129" s="2">
        <f>IF(H129="","",IFERROR(VLOOKUP(H129,'Étapes'!$A$2:$B$7,2,0),""))</f>
      </c>
      <c r="K129" s="1">
        <f>IF(OR(I129="",J129=""),"",I129*J129)</f>
      </c>
    </row>
    <row r="130">
      <c r="J130" s="2">
        <f>IF(H130="","",IFERROR(VLOOKUP(H130,'Étapes'!$A$2:$B$7,2,0),""))</f>
      </c>
      <c r="K130" s="1">
        <f>IF(OR(I130="",J130=""),"",I130*J130)</f>
      </c>
    </row>
    <row r="131">
      <c r="J131" s="2">
        <f>IF(H131="","",IFERROR(VLOOKUP(H131,'Étapes'!$A$2:$B$7,2,0),""))</f>
      </c>
      <c r="K131" s="1">
        <f>IF(OR(I131="",J131=""),"",I131*J131)</f>
      </c>
    </row>
    <row r="132">
      <c r="J132" s="2">
        <f>IF(H132="","",IFERROR(VLOOKUP(H132,'Étapes'!$A$2:$B$7,2,0),""))</f>
      </c>
      <c r="K132" s="1">
        <f>IF(OR(I132="",J132=""),"",I132*J132)</f>
      </c>
    </row>
    <row r="133">
      <c r="J133" s="2">
        <f>IF(H133="","",IFERROR(VLOOKUP(H133,'Étapes'!$A$2:$B$7,2,0),""))</f>
      </c>
      <c r="K133" s="1">
        <f>IF(OR(I133="",J133=""),"",I133*J133)</f>
      </c>
    </row>
    <row r="134">
      <c r="J134" s="2">
        <f>IF(H134="","",IFERROR(VLOOKUP(H134,'Étapes'!$A$2:$B$7,2,0),""))</f>
      </c>
      <c r="K134" s="1">
        <f>IF(OR(I134="",J134=""),"",I134*J134)</f>
      </c>
    </row>
    <row r="135">
      <c r="J135" s="2">
        <f>IF(H135="","",IFERROR(VLOOKUP(H135,'Étapes'!$A$2:$B$7,2,0),""))</f>
      </c>
      <c r="K135" s="1">
        <f>IF(OR(I135="",J135=""),"",I135*J135)</f>
      </c>
    </row>
    <row r="136">
      <c r="J136" s="2">
        <f>IF(H136="","",IFERROR(VLOOKUP(H136,'Étapes'!$A$2:$B$7,2,0),""))</f>
      </c>
      <c r="K136" s="1">
        <f>IF(OR(I136="",J136=""),"",I136*J136)</f>
      </c>
    </row>
    <row r="137">
      <c r="J137" s="2">
        <f>IF(H137="","",IFERROR(VLOOKUP(H137,'Étapes'!$A$2:$B$7,2,0),""))</f>
      </c>
      <c r="K137" s="1">
        <f>IF(OR(I137="",J137=""),"",I137*J137)</f>
      </c>
    </row>
    <row r="138">
      <c r="J138" s="2">
        <f>IF(H138="","",IFERROR(VLOOKUP(H138,'Étapes'!$A$2:$B$7,2,0),""))</f>
      </c>
      <c r="K138" s="1">
        <f>IF(OR(I138="",J138=""),"",I138*J138)</f>
      </c>
    </row>
    <row r="139">
      <c r="J139" s="2">
        <f>IF(H139="","",IFERROR(VLOOKUP(H139,'Étapes'!$A$2:$B$7,2,0),""))</f>
      </c>
      <c r="K139" s="1">
        <f>IF(OR(I139="",J139=""),"",I139*J139)</f>
      </c>
    </row>
    <row r="140">
      <c r="J140" s="2">
        <f>IF(H140="","",IFERROR(VLOOKUP(H140,'Étapes'!$A$2:$B$7,2,0),""))</f>
      </c>
      <c r="K140" s="1">
        <f>IF(OR(I140="",J140=""),"",I140*J140)</f>
      </c>
    </row>
    <row r="141">
      <c r="J141" s="2">
        <f>IF(H141="","",IFERROR(VLOOKUP(H141,'Étapes'!$A$2:$B$7,2,0),""))</f>
      </c>
      <c r="K141" s="1">
        <f>IF(OR(I141="",J141=""),"",I141*J141)</f>
      </c>
    </row>
    <row r="142">
      <c r="J142" s="2">
        <f>IF(H142="","",IFERROR(VLOOKUP(H142,'Étapes'!$A$2:$B$7,2,0),""))</f>
      </c>
      <c r="K142" s="1">
        <f>IF(OR(I142="",J142=""),"",I142*J142)</f>
      </c>
    </row>
    <row r="143">
      <c r="J143" s="2">
        <f>IF(H143="","",IFERROR(VLOOKUP(H143,'Étapes'!$A$2:$B$7,2,0),""))</f>
      </c>
      <c r="K143" s="1">
        <f>IF(OR(I143="",J143=""),"",I143*J143)</f>
      </c>
    </row>
    <row r="144">
      <c r="J144" s="2">
        <f>IF(H144="","",IFERROR(VLOOKUP(H144,'Étapes'!$A$2:$B$7,2,0),""))</f>
      </c>
      <c r="K144" s="1">
        <f>IF(OR(I144="",J144=""),"",I144*J144)</f>
      </c>
    </row>
    <row r="145">
      <c r="J145" s="2">
        <f>IF(H145="","",IFERROR(VLOOKUP(H145,'Étapes'!$A$2:$B$7,2,0),""))</f>
      </c>
      <c r="K145" s="1">
        <f>IF(OR(I145="",J145=""),"",I145*J145)</f>
      </c>
    </row>
    <row r="146">
      <c r="J146" s="2">
        <f>IF(H146="","",IFERROR(VLOOKUP(H146,'Étapes'!$A$2:$B$7,2,0),""))</f>
      </c>
      <c r="K146" s="1">
        <f>IF(OR(I146="",J146=""),"",I146*J146)</f>
      </c>
    </row>
    <row r="147">
      <c r="J147" s="2">
        <f>IF(H147="","",IFERROR(VLOOKUP(H147,'Étapes'!$A$2:$B$7,2,0),""))</f>
      </c>
      <c r="K147" s="1">
        <f>IF(OR(I147="",J147=""),"",I147*J147)</f>
      </c>
    </row>
    <row r="148">
      <c r="J148" s="2">
        <f>IF(H148="","",IFERROR(VLOOKUP(H148,'Étapes'!$A$2:$B$7,2,0),""))</f>
      </c>
      <c r="K148" s="1">
        <f>IF(OR(I148="",J148=""),"",I148*J148)</f>
      </c>
    </row>
    <row r="149">
      <c r="J149" s="2">
        <f>IF(H149="","",IFERROR(VLOOKUP(H149,'Étapes'!$A$2:$B$7,2,0),""))</f>
      </c>
      <c r="K149" s="1">
        <f>IF(OR(I149="",J149=""),"",I149*J149)</f>
      </c>
    </row>
    <row r="150">
      <c r="J150" s="2">
        <f>IF(H150="","",IFERROR(VLOOKUP(H150,'Étapes'!$A$2:$B$7,2,0),""))</f>
      </c>
      <c r="K150" s="1">
        <f>IF(OR(I150="",J150=""),"",I150*J150)</f>
      </c>
    </row>
    <row r="151">
      <c r="J151" s="2">
        <f>IF(H151="","",IFERROR(VLOOKUP(H151,'Étapes'!$A$2:$B$7,2,0),""))</f>
      </c>
      <c r="K151" s="1">
        <f>IF(OR(I151="",J151=""),"",I151*J151)</f>
      </c>
    </row>
    <row r="152">
      <c r="J152" s="2">
        <f>IF(H152="","",IFERROR(VLOOKUP(H152,'Étapes'!$A$2:$B$7,2,0),""))</f>
      </c>
      <c r="K152" s="1">
        <f>IF(OR(I152="",J152=""),"",I152*J152)</f>
      </c>
    </row>
    <row r="153">
      <c r="J153" s="2">
        <f>IF(H153="","",IFERROR(VLOOKUP(H153,'Étapes'!$A$2:$B$7,2,0),""))</f>
      </c>
      <c r="K153" s="1">
        <f>IF(OR(I153="",J153=""),"",I153*J153)</f>
      </c>
    </row>
    <row r="154">
      <c r="J154" s="2">
        <f>IF(H154="","",IFERROR(VLOOKUP(H154,'Étapes'!$A$2:$B$7,2,0),""))</f>
      </c>
      <c r="K154" s="1">
        <f>IF(OR(I154="",J154=""),"",I154*J154)</f>
      </c>
    </row>
    <row r="155">
      <c r="J155" s="2">
        <f>IF(H155="","",IFERROR(VLOOKUP(H155,'Étapes'!$A$2:$B$7,2,0),""))</f>
      </c>
      <c r="K155" s="1">
        <f>IF(OR(I155="",J155=""),"",I155*J155)</f>
      </c>
    </row>
    <row r="156">
      <c r="J156" s="2">
        <f>IF(H156="","",IFERROR(VLOOKUP(H156,'Étapes'!$A$2:$B$7,2,0),""))</f>
      </c>
      <c r="K156" s="1">
        <f>IF(OR(I156="",J156=""),"",I156*J156)</f>
      </c>
    </row>
    <row r="157">
      <c r="J157" s="2">
        <f>IF(H157="","",IFERROR(VLOOKUP(H157,'Étapes'!$A$2:$B$7,2,0),""))</f>
      </c>
      <c r="K157" s="1">
        <f>IF(OR(I157="",J157=""),"",I157*J157)</f>
      </c>
    </row>
    <row r="158">
      <c r="J158" s="2">
        <f>IF(H158="","",IFERROR(VLOOKUP(H158,'Étapes'!$A$2:$B$7,2,0),""))</f>
      </c>
      <c r="K158" s="1">
        <f>IF(OR(I158="",J158=""),"",I158*J158)</f>
      </c>
    </row>
    <row r="159">
      <c r="J159" s="2">
        <f>IF(H159="","",IFERROR(VLOOKUP(H159,'Étapes'!$A$2:$B$7,2,0),""))</f>
      </c>
      <c r="K159" s="1">
        <f>IF(OR(I159="",J159=""),"",I159*J159)</f>
      </c>
    </row>
    <row r="160">
      <c r="J160" s="2">
        <f>IF(H160="","",IFERROR(VLOOKUP(H160,'Étapes'!$A$2:$B$7,2,0),""))</f>
      </c>
      <c r="K160" s="1">
        <f>IF(OR(I160="",J160=""),"",I160*J160)</f>
      </c>
    </row>
    <row r="161">
      <c r="J161" s="2">
        <f>IF(H161="","",IFERROR(VLOOKUP(H161,'Étapes'!$A$2:$B$7,2,0),""))</f>
      </c>
      <c r="K161" s="1">
        <f>IF(OR(I161="",J161=""),"",I161*J161)</f>
      </c>
    </row>
    <row r="162">
      <c r="J162" s="2">
        <f>IF(H162="","",IFERROR(VLOOKUP(H162,'Étapes'!$A$2:$B$7,2,0),""))</f>
      </c>
      <c r="K162" s="1">
        <f>IF(OR(I162="",J162=""),"",I162*J162)</f>
      </c>
    </row>
    <row r="163">
      <c r="J163" s="2">
        <f>IF(H163="","",IFERROR(VLOOKUP(H163,'Étapes'!$A$2:$B$7,2,0),""))</f>
      </c>
      <c r="K163" s="1">
        <f>IF(OR(I163="",J163=""),"",I163*J163)</f>
      </c>
    </row>
    <row r="164">
      <c r="J164" s="2">
        <f>IF(H164="","",IFERROR(VLOOKUP(H164,'Étapes'!$A$2:$B$7,2,0),""))</f>
      </c>
      <c r="K164" s="1">
        <f>IF(OR(I164="",J164=""),"",I164*J164)</f>
      </c>
    </row>
    <row r="165">
      <c r="J165" s="2">
        <f>IF(H165="","",IFERROR(VLOOKUP(H165,'Étapes'!$A$2:$B$7,2,0),""))</f>
      </c>
      <c r="K165" s="1">
        <f>IF(OR(I165="",J165=""),"",I165*J165)</f>
      </c>
    </row>
    <row r="166">
      <c r="J166" s="2">
        <f>IF(H166="","",IFERROR(VLOOKUP(H166,'Étapes'!$A$2:$B$7,2,0),""))</f>
      </c>
      <c r="K166" s="1">
        <f>IF(OR(I166="",J166=""),"",I166*J166)</f>
      </c>
    </row>
    <row r="167">
      <c r="J167" s="2">
        <f>IF(H167="","",IFERROR(VLOOKUP(H167,'Étapes'!$A$2:$B$7,2,0),""))</f>
      </c>
      <c r="K167" s="1">
        <f>IF(OR(I167="",J167=""),"",I167*J167)</f>
      </c>
    </row>
    <row r="168">
      <c r="J168" s="2">
        <f>IF(H168="","",IFERROR(VLOOKUP(H168,'Étapes'!$A$2:$B$7,2,0),""))</f>
      </c>
      <c r="K168" s="1">
        <f>IF(OR(I168="",J168=""),"",I168*J168)</f>
      </c>
    </row>
    <row r="169">
      <c r="J169" s="2">
        <f>IF(H169="","",IFERROR(VLOOKUP(H169,'Étapes'!$A$2:$B$7,2,0),""))</f>
      </c>
      <c r="K169" s="1">
        <f>IF(OR(I169="",J169=""),"",I169*J169)</f>
      </c>
    </row>
    <row r="170">
      <c r="J170" s="2">
        <f>IF(H170="","",IFERROR(VLOOKUP(H170,'Étapes'!$A$2:$B$7,2,0),""))</f>
      </c>
      <c r="K170" s="1">
        <f>IF(OR(I170="",J170=""),"",I170*J170)</f>
      </c>
    </row>
    <row r="171">
      <c r="J171" s="2">
        <f>IF(H171="","",IFERROR(VLOOKUP(H171,'Étapes'!$A$2:$B$7,2,0),""))</f>
      </c>
      <c r="K171" s="1">
        <f>IF(OR(I171="",J171=""),"",I171*J171)</f>
      </c>
    </row>
    <row r="172">
      <c r="J172" s="2">
        <f>IF(H172="","",IFERROR(VLOOKUP(H172,'Étapes'!$A$2:$B$7,2,0),""))</f>
      </c>
      <c r="K172" s="1">
        <f>IF(OR(I172="",J172=""),"",I172*J172)</f>
      </c>
    </row>
    <row r="173">
      <c r="J173" s="2">
        <f>IF(H173="","",IFERROR(VLOOKUP(H173,'Étapes'!$A$2:$B$7,2,0),""))</f>
      </c>
      <c r="K173" s="1">
        <f>IF(OR(I173="",J173=""),"",I173*J173)</f>
      </c>
    </row>
    <row r="174">
      <c r="J174" s="2">
        <f>IF(H174="","",IFERROR(VLOOKUP(H174,'Étapes'!$A$2:$B$7,2,0),""))</f>
      </c>
      <c r="K174" s="1">
        <f>IF(OR(I174="",J174=""),"",I174*J174)</f>
      </c>
    </row>
    <row r="175">
      <c r="J175" s="2">
        <f>IF(H175="","",IFERROR(VLOOKUP(H175,'Étapes'!$A$2:$B$7,2,0),""))</f>
      </c>
      <c r="K175" s="1">
        <f>IF(OR(I175="",J175=""),"",I175*J175)</f>
      </c>
    </row>
    <row r="176">
      <c r="J176" s="2">
        <f>IF(H176="","",IFERROR(VLOOKUP(H176,'Étapes'!$A$2:$B$7,2,0),""))</f>
      </c>
      <c r="K176" s="1">
        <f>IF(OR(I176="",J176=""),"",I176*J176)</f>
      </c>
    </row>
    <row r="177">
      <c r="J177" s="2">
        <f>IF(H177="","",IFERROR(VLOOKUP(H177,'Étapes'!$A$2:$B$7,2,0),""))</f>
      </c>
      <c r="K177" s="1">
        <f>IF(OR(I177="",J177=""),"",I177*J177)</f>
      </c>
    </row>
    <row r="178">
      <c r="J178" s="2">
        <f>IF(H178="","",IFERROR(VLOOKUP(H178,'Étapes'!$A$2:$B$7,2,0),""))</f>
      </c>
      <c r="K178" s="1">
        <f>IF(OR(I178="",J178=""),"",I178*J178)</f>
      </c>
    </row>
    <row r="179">
      <c r="J179" s="2">
        <f>IF(H179="","",IFERROR(VLOOKUP(H179,'Étapes'!$A$2:$B$7,2,0),""))</f>
      </c>
      <c r="K179" s="1">
        <f>IF(OR(I179="",J179=""),"",I179*J179)</f>
      </c>
    </row>
    <row r="180">
      <c r="J180" s="2">
        <f>IF(H180="","",IFERROR(VLOOKUP(H180,'Étapes'!$A$2:$B$7,2,0),""))</f>
      </c>
      <c r="K180" s="1">
        <f>IF(OR(I180="",J180=""),"",I180*J180)</f>
      </c>
    </row>
    <row r="181">
      <c r="J181" s="2">
        <f>IF(H181="","",IFERROR(VLOOKUP(H181,'Étapes'!$A$2:$B$7,2,0),""))</f>
      </c>
      <c r="K181" s="1">
        <f>IF(OR(I181="",J181=""),"",I181*J181)</f>
      </c>
    </row>
    <row r="182">
      <c r="J182" s="2">
        <f>IF(H182="","",IFERROR(VLOOKUP(H182,'Étapes'!$A$2:$B$7,2,0),""))</f>
      </c>
      <c r="K182" s="1">
        <f>IF(OR(I182="",J182=""),"",I182*J182)</f>
      </c>
    </row>
    <row r="183">
      <c r="J183" s="2">
        <f>IF(H183="","",IFERROR(VLOOKUP(H183,'Étapes'!$A$2:$B$7,2,0),""))</f>
      </c>
      <c r="K183" s="1">
        <f>IF(OR(I183="",J183=""),"",I183*J183)</f>
      </c>
    </row>
    <row r="184">
      <c r="J184" s="2">
        <f>IF(H184="","",IFERROR(VLOOKUP(H184,'Étapes'!$A$2:$B$7,2,0),""))</f>
      </c>
      <c r="K184" s="1">
        <f>IF(OR(I184="",J184=""),"",I184*J184)</f>
      </c>
    </row>
    <row r="185">
      <c r="J185" s="2">
        <f>IF(H185="","",IFERROR(VLOOKUP(H185,'Étapes'!$A$2:$B$7,2,0),""))</f>
      </c>
      <c r="K185" s="1">
        <f>IF(OR(I185="",J185=""),"",I185*J185)</f>
      </c>
    </row>
    <row r="186">
      <c r="J186" s="2">
        <f>IF(H186="","",IFERROR(VLOOKUP(H186,'Étapes'!$A$2:$B$7,2,0),""))</f>
      </c>
      <c r="K186" s="1">
        <f>IF(OR(I186="",J186=""),"",I186*J186)</f>
      </c>
    </row>
    <row r="187">
      <c r="J187" s="2">
        <f>IF(H187="","",IFERROR(VLOOKUP(H187,'Étapes'!$A$2:$B$7,2,0),""))</f>
      </c>
      <c r="K187" s="1">
        <f>IF(OR(I187="",J187=""),"",I187*J187)</f>
      </c>
    </row>
    <row r="188">
      <c r="J188" s="2">
        <f>IF(H188="","",IFERROR(VLOOKUP(H188,'Étapes'!$A$2:$B$7,2,0),""))</f>
      </c>
      <c r="K188" s="1">
        <f>IF(OR(I188="",J188=""),"",I188*J188)</f>
      </c>
    </row>
    <row r="189">
      <c r="J189" s="2">
        <f>IF(H189="","",IFERROR(VLOOKUP(H189,'Étapes'!$A$2:$B$7,2,0),""))</f>
      </c>
      <c r="K189" s="1">
        <f>IF(OR(I189="",J189=""),"",I189*J189)</f>
      </c>
    </row>
    <row r="190">
      <c r="J190" s="2">
        <f>IF(H190="","",IFERROR(VLOOKUP(H190,'Étapes'!$A$2:$B$7,2,0),""))</f>
      </c>
      <c r="K190" s="1">
        <f>IF(OR(I190="",J190=""),"",I190*J190)</f>
      </c>
    </row>
    <row r="191">
      <c r="J191" s="2">
        <f>IF(H191="","",IFERROR(VLOOKUP(H191,'Étapes'!$A$2:$B$7,2,0),""))</f>
      </c>
      <c r="K191" s="1">
        <f>IF(OR(I191="",J191=""),"",I191*J191)</f>
      </c>
    </row>
    <row r="192">
      <c r="J192" s="2">
        <f>IF(H192="","",IFERROR(VLOOKUP(H192,'Étapes'!$A$2:$B$7,2,0),""))</f>
      </c>
      <c r="K192" s="1">
        <f>IF(OR(I192="",J192=""),"",I192*J192)</f>
      </c>
    </row>
    <row r="193">
      <c r="J193" s="2">
        <f>IF(H193="","",IFERROR(VLOOKUP(H193,'Étapes'!$A$2:$B$7,2,0),""))</f>
      </c>
      <c r="K193" s="1">
        <f>IF(OR(I193="",J193=""),"",I193*J193)</f>
      </c>
    </row>
    <row r="194">
      <c r="J194" s="2">
        <f>IF(H194="","",IFERROR(VLOOKUP(H194,'Étapes'!$A$2:$B$7,2,0),""))</f>
      </c>
      <c r="K194" s="1">
        <f>IF(OR(I194="",J194=""),"",I194*J194)</f>
      </c>
    </row>
    <row r="195">
      <c r="J195" s="2">
        <f>IF(H195="","",IFERROR(VLOOKUP(H195,'Étapes'!$A$2:$B$7,2,0),""))</f>
      </c>
      <c r="K195" s="1">
        <f>IF(OR(I195="",J195=""),"",I195*J195)</f>
      </c>
    </row>
    <row r="196">
      <c r="J196" s="2">
        <f>IF(H196="","",IFERROR(VLOOKUP(H196,'Étapes'!$A$2:$B$7,2,0),""))</f>
      </c>
      <c r="K196" s="1">
        <f>IF(OR(I196="",J196=""),"",I196*J196)</f>
      </c>
    </row>
    <row r="197">
      <c r="J197" s="2">
        <f>IF(H197="","",IFERROR(VLOOKUP(H197,'Étapes'!$A$2:$B$7,2,0),""))</f>
      </c>
      <c r="K197" s="1">
        <f>IF(OR(I197="",J197=""),"",I197*J197)</f>
      </c>
    </row>
    <row r="198">
      <c r="J198" s="2">
        <f>IF(H198="","",IFERROR(VLOOKUP(H198,'Étapes'!$A$2:$B$7,2,0),""))</f>
      </c>
      <c r="K198" s="1">
        <f>IF(OR(I198="",J198=""),"",I198*J198)</f>
      </c>
    </row>
    <row r="199">
      <c r="J199" s="2">
        <f>IF(H199="","",IFERROR(VLOOKUP(H199,'Étapes'!$A$2:$B$7,2,0),""))</f>
      </c>
      <c r="K199" s="1">
        <f>IF(OR(I199="",J199=""),"",I199*J199)</f>
      </c>
    </row>
    <row r="200">
      <c r="J200" s="2">
        <f>IF(H200="","",IFERROR(VLOOKUP(H200,'Étapes'!$A$2:$B$7,2,0),""))</f>
      </c>
      <c r="K200" s="1">
        <f>IF(OR(I200="",J200=""),"",I200*J200)</f>
      </c>
    </row>
  </sheetData>
  <ignoredErrors>
    <ignoredError numberStoredAsText="1" sqref="A1:N20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cols>
    <col min="1" max="1" width="18.83203125" customWidth="1"/>
    <col min="2" max="2" width="14.83203125" customWidth="1"/>
  </cols>
  <sheetData>
    <row r="1">
      <c r="A1" t="str">
        <v>Étape</v>
      </c>
      <c r="B1" t="str">
        <v>Probabilité</v>
      </c>
    </row>
    <row r="2">
      <c r="A2" t="str">
        <v>Nouveau</v>
      </c>
      <c r="B2" s="2">
        <v>0.1</v>
      </c>
    </row>
    <row r="3">
      <c r="A3" t="str">
        <v>Qualifié</v>
      </c>
      <c r="B3" s="2">
        <v>0.25</v>
      </c>
    </row>
    <row r="4">
      <c r="A4" t="str">
        <v>Proposition</v>
      </c>
      <c r="B4" s="2">
        <v>0.4</v>
      </c>
    </row>
    <row r="5">
      <c r="A5" t="str">
        <v>Négociation</v>
      </c>
      <c r="B5" s="2">
        <v>0.6</v>
      </c>
    </row>
    <row r="6">
      <c r="A6" t="str">
        <v>Gagné</v>
      </c>
      <c r="B6" s="2">
        <v>1</v>
      </c>
    </row>
    <row r="7">
      <c r="A7" t="str">
        <v>Perdu</v>
      </c>
      <c r="B7" s="2">
        <v>0</v>
      </c>
    </row>
  </sheetData>
  <ignoredErrors>
    <ignoredError numberStoredAsText="1" sqref="A1:B7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cols>
    <col min="1" max="1" width="28.83203125" customWidth="1"/>
    <col min="2" max="2" width="18.83203125" customWidth="1"/>
  </cols>
  <sheetData>
    <row r="1">
      <c r="A1" t="str">
        <v>Tableau de bord</v>
      </c>
      <c r="B1" t="str">
        <v/>
      </c>
    </row>
    <row r="2">
      <c r="A2" t="str">
        <v>Pipeline ouvert (total)</v>
      </c>
      <c r="B2" s="1">
        <f>SUMIFS(Prospects!$I$2:$I$200,Prospects!$H$2:$H$200,"&lt;&gt;Gagné",Prospects!$H$2:$H$200,"&lt;&gt;Perdu")</f>
      </c>
    </row>
    <row r="3">
      <c r="A3" t="str">
        <v>Pipeline pondéré</v>
      </c>
      <c r="B3" s="1">
        <f>SUMIFS(Prospects!$K$2:$K$200,Prospects!$H$2:$H$200,"&lt;&gt;Gagné",Prospects!$H$2:$H$200,"&lt;&gt;Perdu")</f>
      </c>
    </row>
    <row r="4">
      <c r="A4" t="str">
        <v>Chiffre gagné</v>
      </c>
      <c r="B4" s="1">
        <f>SUMIFS(Prospects!$I$2:$I$200,Prospects!$H$2:$H$200,"Gagné")</f>
      </c>
    </row>
    <row r="5">
      <c r="A5" t="str">
        <v>Affaires gagnées</v>
      </c>
      <c r="B5">
        <f>COUNTIF(Prospects!$H$2:$H$200,"Gagné")</f>
      </c>
    </row>
    <row r="6">
      <c r="A6" t="str">
        <v>Affaires perdues</v>
      </c>
      <c r="B6">
        <f>COUNTIF(Prospects!$H$2:$H$200,"Perdu")</f>
      </c>
    </row>
    <row r="7">
      <c r="A7" t="str">
        <v>Taux de réussite</v>
      </c>
      <c r="B7" s="2">
        <f>IFERROR(COUNTIF(Prospects!$H$2:$H$200,"Gagné")/(COUNTIF(Prospects!$H$2:$H$200,"Gagné")+COUNTIF(Prospects!$H$2:$H$200,"Perdu")),"")</f>
      </c>
    </row>
    <row r="8">
      <c r="A8" t="str">
        <v>Relances en retard</v>
      </c>
      <c r="B8">
        <f>COUNTIFS(Prospects!$M$2:$M$200,"&lt;"&amp;TODAY(),Prospects!$H$2:$H$200,"&lt;&gt;Gagné",Prospects!$H$2:$H$200,"&lt;&gt;Perdu")</f>
      </c>
    </row>
    <row r="9">
      <c r="A9" t="str">
        <v/>
      </c>
      <c r="B9" t="str">
        <v/>
      </c>
    </row>
    <row r="10">
      <c r="A10" t="str">
        <v>Affaires par étape</v>
      </c>
      <c r="B10" t="str">
        <v/>
      </c>
    </row>
    <row r="11">
      <c r="A11" t="str">
        <v>Nouveau</v>
      </c>
      <c r="B11">
        <f>COUNTIF(Prospects!$H$2:$H$200,"Nouveau")</f>
      </c>
    </row>
    <row r="12">
      <c r="A12" t="str">
        <v>Qualifié</v>
      </c>
      <c r="B12">
        <f>COUNTIF(Prospects!$H$2:$H$200,"Qualifié")</f>
      </c>
    </row>
    <row r="13">
      <c r="A13" t="str">
        <v>Proposition</v>
      </c>
      <c r="B13">
        <f>COUNTIF(Prospects!$H$2:$H$200,"Proposition")</f>
      </c>
    </row>
    <row r="14">
      <c r="A14" t="str">
        <v>Négociation</v>
      </c>
      <c r="B14">
        <f>COUNTIF(Prospects!$H$2:$H$200,"Négociation")</f>
      </c>
    </row>
    <row r="15">
      <c r="A15" t="str">
        <v>Gagné</v>
      </c>
      <c r="B15">
        <f>COUNTIF(Prospects!$H$2:$H$200,"Gagné")</f>
      </c>
    </row>
    <row r="16">
      <c r="A16" t="str">
        <v>Perdu</v>
      </c>
      <c r="B16">
        <f>COUNTIF(Prospects!$H$2:$H$200,"Perdu")</f>
      </c>
    </row>
  </sheetData>
  <ignoredErrors>
    <ignoredError numberStoredAsText="1" sqref="A1:B1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Prospects</vt:lpstr>
      <vt:lpstr>Étapes</vt:lpstr>
      <vt:lpstr>Tableau de bord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